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 на 2025 год (работа)\ПРОЕКТ  МПА о бюджете на 2025-2027 годы\"/>
    </mc:Choice>
  </mc:AlternateContent>
  <xr:revisionPtr revIDLastSave="0" documentId="13_ncr:1_{BDB384AC-A467-4E69-B72F-1AD822C809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Прил 2 2025" sheetId="3" r:id="rId1"/>
  </sheets>
  <definedNames>
    <definedName name="_xlnm.Print_Area" localSheetId="0">' Прил 2 2025'!$A$1:$E$87</definedName>
  </definedNames>
  <calcPr calcId="181029"/>
</workbook>
</file>

<file path=xl/calcChain.xml><?xml version="1.0" encoding="utf-8"?>
<calcChain xmlns="http://schemas.openxmlformats.org/spreadsheetml/2006/main">
  <c r="D83" i="3" l="1"/>
  <c r="E83" i="3"/>
  <c r="C60" i="3"/>
  <c r="C83" i="3"/>
  <c r="C16" i="3" l="1"/>
  <c r="D47" i="3" l="1"/>
  <c r="D44" i="3" s="1"/>
  <c r="E47" i="3"/>
  <c r="E44" i="3" s="1"/>
  <c r="C47" i="3"/>
  <c r="C44" i="3" s="1"/>
  <c r="D16" i="3" l="1"/>
  <c r="E16" i="3"/>
  <c r="D90" i="3" l="1"/>
  <c r="E90" i="3"/>
  <c r="C90" i="3" l="1"/>
  <c r="D60" i="3"/>
  <c r="D59" i="3" s="1"/>
  <c r="E60" i="3"/>
  <c r="E59" i="3" s="1"/>
  <c r="E43" i="3" l="1"/>
  <c r="E42" i="3" s="1"/>
  <c r="D43" i="3"/>
  <c r="D42" i="3" s="1"/>
  <c r="D29" i="3" l="1"/>
  <c r="E29" i="3"/>
  <c r="C29" i="3"/>
  <c r="D20" i="3" l="1"/>
  <c r="E20" i="3"/>
  <c r="C20" i="3"/>
  <c r="D27" i="3" l="1"/>
  <c r="E27" i="3"/>
  <c r="C27" i="3"/>
  <c r="C59" i="3" l="1"/>
  <c r="E38" i="3"/>
  <c r="D38" i="3"/>
  <c r="E34" i="3"/>
  <c r="D34" i="3"/>
  <c r="E24" i="3"/>
  <c r="D24" i="3"/>
  <c r="E18" i="3"/>
  <c r="D18" i="3"/>
  <c r="E15" i="3" l="1"/>
  <c r="E87" i="3" s="1"/>
  <c r="D15" i="3"/>
  <c r="D87" i="3" s="1"/>
  <c r="C43" i="3"/>
  <c r="C42" i="3" s="1"/>
  <c r="C38" i="3" l="1"/>
  <c r="C34" i="3"/>
  <c r="C24" i="3"/>
  <c r="C18" i="3"/>
  <c r="C15" i="3" s="1"/>
  <c r="C87" i="3" s="1"/>
</calcChain>
</file>

<file path=xl/sharedStrings.xml><?xml version="1.0" encoding="utf-8"?>
<sst xmlns="http://schemas.openxmlformats.org/spreadsheetml/2006/main" count="133" uniqueCount="133">
  <si>
    <t>Объемы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</si>
  <si>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</si>
  <si>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</si>
  <si>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</si>
  <si>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</si>
  <si>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сельскохозяйственный налог</t>
  </si>
  <si>
    <t>ГОСУДАРСТВЕННАЯ  ПОШЛИНА</t>
  </si>
  <si>
    <t xml:space="preserve">ДОХОДЫ  ОТ  ИСПОЛЬЗОВАНИЯ ИМУЩЕСТВА, НАХОДЯЩЕГОСЯ В ГОСУДАРСТВЕННОЙ И МУНИЦИПАЛЬНОЙ СОБСТВЕННОСТИ </t>
  </si>
  <si>
    <t>ПЛАТЕЖИ  ПРИ ПОЛЬЗОВАНИИ ПРИРОДНЫМИ  РЕСУРСАМИ</t>
  </si>
  <si>
    <t>Плата за негативное воздействие на окружающую среду</t>
  </si>
  <si>
    <t>ШТРАФЫ, САНКЦИИ, ВОЗМЕЩЕНИЕ УЩЕРБА</t>
  </si>
  <si>
    <t xml:space="preserve">БЕЗВОЗМЕЗДНЫЕ ПОСТУПЛЕНИЯ </t>
  </si>
  <si>
    <t>в том  числе:</t>
  </si>
  <si>
    <t>Субвенции на осуществление отдельных государственных полномочий по государственному управлению охраной труда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</si>
  <si>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</si>
  <si>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</si>
  <si>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</si>
  <si>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ОКАЗАНИЯ ПЛАТНЫХ УСЛУГ (РАБОТ) И КОМПЕНСАЦИИ ЗАТРАТ ГОСУДАРСТВА</t>
  </si>
  <si>
    <t>в том числе:</t>
  </si>
  <si>
    <t>БЕЗВОЗМЕЗДНЫЕ ПОСТУПЛЕНИЯ ОТ ДРУГИХ БЮДЖЕТОВ БЮДЖЕТНОЙ СИСТЕМЫ РОССИЙСКОЙ ФЕДЕРАЦИИ</t>
  </si>
  <si>
    <t xml:space="preserve">Субвенции на осуществление отдельных государственных полномочий по обеспечению мер  социальной поддержки педагогическим работникам муниципальных образовательных организаций </t>
  </si>
  <si>
    <t>НАЛОГИ НА ИМУЩЕСТВО</t>
  </si>
  <si>
    <t>Земельный налог</t>
  </si>
  <si>
    <t>Налог, взимаемый в связи с применением упрощенной системы налогообложения</t>
  </si>
  <si>
    <t>Налог, взимаемый в связи с применением патентной системы налогообложения</t>
  </si>
  <si>
    <t>Налог на имущество физических лиц</t>
  </si>
  <si>
    <t xml:space="preserve">Государственная пошлина по делам, рассматриваемым в судах общей юрисдикции, мировыми судьями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</si>
  <si>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</si>
  <si>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</si>
  <si>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</si>
  <si>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</si>
  <si>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Доходы от оказания платных услуг (работ)</t>
  </si>
  <si>
    <t>Доходы от компенсации затрат государства</t>
  </si>
  <si>
    <t xml:space="preserve">Субвенции бюджетам муниципальных округов на выполнение передаваемых полномочий субъектов Российской Федерации
</t>
  </si>
  <si>
    <t xml:space="preserve"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
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</si>
  <si>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</si>
  <si>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муниципальных округов на государственную регистрацию актов гражданского состояния
</t>
  </si>
  <si>
    <t xml:space="preserve">Прочие субсидии бюджетам муниципальных округов
</t>
  </si>
  <si>
    <t xml:space="preserve">Субсидии на поддержку муниципальных программ по благоустройству территорий 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</si>
  <si>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</si>
  <si>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на комплектование книжных фондов и обеспечение информационно-техническим оборудованием библиотек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</si>
  <si>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</si>
  <si>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</si>
  <si>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</si>
  <si>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</si>
  <si>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</si>
  <si>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</si>
  <si>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1 05 01000 00 0000 110</t>
  </si>
  <si>
    <t xml:space="preserve">1 05 03000 01 0000 110 </t>
  </si>
  <si>
    <t>1 05 04000 02 0000 110</t>
  </si>
  <si>
    <t>1 06 00000 00 0000 000</t>
  </si>
  <si>
    <t>1 06 01000 00 0000 110</t>
  </si>
  <si>
    <t>1 06 06000 00 0000 110</t>
  </si>
  <si>
    <t>1 08 00000 00 0000 000</t>
  </si>
  <si>
    <t>1 08 03000 01 0000 110</t>
  </si>
  <si>
    <t>1 11 00000 00 0000 000</t>
  </si>
  <si>
    <t>1 11 05010 00 0000 120</t>
  </si>
  <si>
    <t>1 11 05020 00 0000 120</t>
  </si>
  <si>
    <t>1 11 05070 00 0000 120</t>
  </si>
  <si>
    <t>1 12 00000 00 0000 000</t>
  </si>
  <si>
    <t>1 12 01000 01 0000 120</t>
  </si>
  <si>
    <t>1 14 00000 00 0000 000</t>
  </si>
  <si>
    <t>1 14 06000 00 0000 430</t>
  </si>
  <si>
    <t>1 13 00000 00 0000 000</t>
  </si>
  <si>
    <t>1 13 01000 00 0000 130</t>
  </si>
  <si>
    <t>1 13 02000 00 0000 130</t>
  </si>
  <si>
    <t>2 00 00000 00 0000 000</t>
  </si>
  <si>
    <t>2 02 00000 00 0000 000</t>
  </si>
  <si>
    <t>2 02 29999 14 0000 150</t>
  </si>
  <si>
    <t>2 02 30024 14 0000 150</t>
  </si>
  <si>
    <t xml:space="preserve">2 02 30029 14 0000 150 </t>
  </si>
  <si>
    <t>2 02 35118 14 0000 150</t>
  </si>
  <si>
    <t>2 02 35120 14 0000 150</t>
  </si>
  <si>
    <t>2 02 35304 14 0000 150</t>
  </si>
  <si>
    <t>2 02 35930 14 0000 150</t>
  </si>
  <si>
    <t>2 02 36900 14 0000 150</t>
  </si>
  <si>
    <t>2 02 39999 14 0000 150</t>
  </si>
  <si>
    <t>2 02 45303 14 0000 150</t>
  </si>
  <si>
    <t>Код бюджетной классификации Российской Федерации</t>
  </si>
  <si>
    <t xml:space="preserve">1 16 00000 00 0000 000
</t>
  </si>
  <si>
    <t>Субсидии на обеспечение граждан твердым топливом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</si>
  <si>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</si>
  <si>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Единая субвенция бюджетам муниципальных округов из бюджета субъекта Российской Федерации</t>
  </si>
  <si>
    <t>Прочие субвенции бюджетам муниципальных округов</t>
  </si>
  <si>
    <t>Субсидии на организацию физкультурно-спортивной работы по месту жительства</t>
  </si>
  <si>
    <t>Субсидии на приобретение и поставку спортивного инвентаря, спортивного оборудования и иного имущества для развития массового спорта</t>
  </si>
  <si>
    <t>ВСЕГО ДОХОДОВ</t>
  </si>
  <si>
    <t>Субвенции на обеспечение оздоровления и отдыха детей (за исключением организации отдыха детей в каникулярное время)</t>
  </si>
  <si>
    <t xml:space="preserve"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</si>
  <si>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2 02 35082 14 0000 150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</si>
  <si>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</si>
  <si>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</si>
  <si>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</si>
  <si>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</si>
  <si>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</si>
  <si>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</si>
  <si>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1 11 05030 00 0000 120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</si>
  <si>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</si>
  <si>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>Субвенции на реализацию государственного полномочия в сфере транспортного обслуживания по муниципальным маршрутам в границах муниципальных образований</t>
  </si>
  <si>
    <t>Субвенции на осуществление государственных полномочий органов опеки и попечительства в отношении несовершеннолетних</t>
  </si>
  <si>
    <t>Субвенции на реализацию государственных полномочий по организации мероприятий  при осуществлении деятельности по обращению с животными без владельцев</t>
  </si>
  <si>
    <t>2 02 45179 14 0000 150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</si>
  <si>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</si>
  <si>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 в муниципальных общеобразовательных организациях</t>
  </si>
  <si>
    <t>Субвенции на обеспечение бесплатным питанием детей, обучающихся в муниципальных образовательных организациях</t>
  </si>
  <si>
    <t>Субвенции на обеспечение жилыми помещениями  детей-сирот и детей, оставшихся без попечения родителей, лиц из их числа за счет средств краевого бюджета</t>
  </si>
  <si>
    <t>Субсидии на организацию транспортного обслуживания населения в границах муниципального образования</t>
  </si>
  <si>
    <t>2 02 25599 14 0000 150</t>
  </si>
  <si>
    <t>администрация</t>
  </si>
  <si>
    <t xml:space="preserve">доходов бюджета Пограничного муниципального округа на 2025 год </t>
  </si>
  <si>
    <t>и  плановый период  2026 и 2027 годов</t>
  </si>
  <si>
    <t>Субсидии на обеспечение развития и укрепления материально-технической базы муниципальных домов культуры</t>
  </si>
  <si>
    <t>Сибсидии на проектирование и (или) строительство, реконструкцию (модернизацию), капитальный ремонт объектов водопроводно-канализационного хозяйства</t>
  </si>
  <si>
    <t>Субсидии бюджетам муниципальных округов на софинансирование закупки и монтажа оборудования для создания "умных" спортивных площадок</t>
  </si>
  <si>
    <t>2 02 25753 14 0000 150</t>
  </si>
  <si>
    <t>Субсидии на проектирование, строительство,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</t>
  </si>
  <si>
    <t>Субсидии на мероприятия по энергосбережению и повышению энергетической эффективности систем коммунальной инфраструктуры</t>
  </si>
  <si>
    <t>Субвенции бюджетам муниципальных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</si>
  <si>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</si>
  <si>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</si>
  <si>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</si>
  <si>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</si>
  <si>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2 02 49999 14 0000 150</t>
  </si>
  <si>
    <t>Прочие межбюджетные трансферты, передаваемые бюджетам муниципальных округов</t>
  </si>
  <si>
    <t>Приложение  2</t>
  </si>
  <si>
    <t xml:space="preserve">к проекту муниципального правового акта </t>
  </si>
  <si>
    <t xml:space="preserve">Пограничного муниципального округа </t>
  </si>
  <si>
    <t>(рублей)</t>
  </si>
  <si>
    <t>Наименование</t>
  </si>
  <si>
    <t>Объемы доходов</t>
  </si>
  <si>
    <t>2025 год</t>
  </si>
  <si>
    <t xml:space="preserve">2026 год 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</si>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</sst>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" fontId="7" fillId="0" borderId="0" xfId="0" applyNumberFormat="1" applyFont="1"/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4" fontId="3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4" fontId="6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" fontId="8" fillId="0" borderId="0" xfId="0" applyNumberFormat="1" applyFont="1"/>
    <xf numFmtId="4" fontId="5" fillId="0" borderId="5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/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4" fontId="4" fillId="0" borderId="5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5" fillId="2" borderId="5" xfId="0" applyNumberFormat="1" applyFont="1" applyFill="1" applyBorder="1" applyAlignment="1">
      <alignment horizontal="center" vertical="center"/>
    </xf>
    <xf numFmtId="0" fontId="2" fillId="2" borderId="0" xfId="0" applyFont="1" applyFill="1"/>
    <xf numFmtId="4" fontId="5" fillId="2" borderId="0" xfId="0" applyNumberFormat="1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justify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left" vertical="center" wrapText="1"/>
    </xf>
    <xf numFmtId="4" fontId="2" fillId="2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0" xfId="0" applyFont="1"/>
    <xf numFmtId="4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5" fillId="2" borderId="2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10"/>
  <sheetViews>
    <sheetView tabSelected="1" view="pageBreakPreview" topLeftCell="A5" zoomScale="90" zoomScaleNormal="90" zoomScaleSheetLayoutView="90" workbookViewId="0">
      <selection activeCell="D18" sqref="D18"/>
    </sheetView>
  </sheetViews>
  <sheetFormatPr defaultRowHeight="15.75" x14ac:dyDescent="0.25"/>
  <cols>
    <col min="1" max="1" width="26.85546875" style="2" customWidth="1"/>
    <col min="2" max="2" width="47.140625" style="10" customWidth="1"/>
    <col min="3" max="4" width="20.85546875" style="2" customWidth="1"/>
    <col min="5" max="5" width="20.85546875" style="32" customWidth="1"/>
    <col min="6" max="6" width="17.7109375" style="2" customWidth="1"/>
    <col min="7" max="7" width="17.140625" style="2" customWidth="1"/>
    <col min="8" max="16384" width="9.140625" style="2"/>
  </cols>
  <sheetData>
    <row r="2" spans="1:6" x14ac:dyDescent="0.25">
      <c r="E2" s="33" t="s">
        <v>124</v>
      </c>
    </row>
    <row r="3" spans="1:6" x14ac:dyDescent="0.25">
      <c r="D3" s="74" t="s">
        <v>125</v>
      </c>
      <c r="E3" s="75"/>
    </row>
    <row r="4" spans="1:6" x14ac:dyDescent="0.25">
      <c r="D4" s="76" t="s">
        <v>126</v>
      </c>
      <c r="E4" s="75"/>
    </row>
    <row r="8" spans="1:6" x14ac:dyDescent="0.25">
      <c r="A8" s="84" t="s">
        <v>0</v>
      </c>
      <c r="B8" s="84"/>
      <c r="C8" s="84"/>
      <c r="D8" s="84"/>
      <c r="E8" s="84"/>
    </row>
    <row r="9" spans="1:6" x14ac:dyDescent="0.25">
      <c r="A9" s="84" t="s">
        <v>109</v>
      </c>
      <c r="B9" s="84"/>
      <c r="C9" s="84"/>
      <c r="D9" s="84"/>
      <c r="E9" s="84"/>
    </row>
    <row r="10" spans="1:6" x14ac:dyDescent="0.25">
      <c r="A10" s="84" t="s">
        <v>110</v>
      </c>
      <c r="B10" s="84"/>
      <c r="C10" s="84"/>
      <c r="D10" s="84"/>
      <c r="E10" s="84"/>
    </row>
    <row r="11" spans="1:6" x14ac:dyDescent="0.25">
      <c r="B11" s="85"/>
      <c r="C11" s="85"/>
      <c r="D11" s="85"/>
      <c r="E11" s="33" t="s">
        <v>127</v>
      </c>
    </row>
    <row r="12" spans="1:6" ht="29.25" customHeight="1" x14ac:dyDescent="0.25">
      <c r="A12" s="66" t="s">
        <v>78</v>
      </c>
      <c r="B12" s="68" t="s">
        <v>128</v>
      </c>
      <c r="C12" s="69" t="s">
        <v>129</v>
      </c>
      <c r="D12" s="70"/>
      <c r="E12" s="71"/>
    </row>
    <row r="13" spans="1:6" ht="37.5" customHeight="1" x14ac:dyDescent="0.25">
      <c r="A13" s="67"/>
      <c r="B13" s="68"/>
      <c r="C13" s="12" t="s">
        <v>130</v>
      </c>
      <c r="D13" s="12" t="s">
        <v>131</v>
      </c>
      <c r="E13" s="34" t="s">
        <v>132</v>
      </c>
    </row>
    <row r="14" spans="1:6" x14ac:dyDescent="0.25">
      <c r="A14" s="13">
        <v>1</v>
      </c>
      <c r="B14" s="14">
        <v>2</v>
      </c>
      <c r="C14" s="15">
        <v>3</v>
      </c>
      <c r="D14" s="15">
        <v>4</v>
      </c>
      <c r="E14" s="60">
        <v>5</v>
      </c>
    </row>
    <row r="15" spans="1:6" ht="25.5" customHeight="1" x14ac:dyDescent="0.25">
      <c r="A15" s="11" t="s">
        <v>41</v>
      </c>
      <c r="B15" s="1" t="s">
        <v>1</v>
      </c>
      <c r="C15" s="40">
        <f>C16+C18+C20+C24+C27+C29+C34+C38+C41</f>
        <v>517463053</v>
      </c>
      <c r="D15" s="40">
        <f t="shared" ref="D15:E15" si="0">D16+D18+D20+D24+D27+D29+D34+D38+D41</f>
        <v>447711516</v>
      </c>
      <c r="E15" s="40">
        <f t="shared" si="0"/>
        <v>447862516</v>
      </c>
      <c r="F15" s="16"/>
    </row>
    <row r="16" spans="1:6" ht="25.5" customHeight="1" x14ac:dyDescent="0.25">
      <c r="A16" s="6" t="s">
        <v>42</v>
      </c>
      <c r="B16" s="6" t="s">
        <v>2</v>
      </c>
      <c r="C16" s="36">
        <f>C17</f>
        <v>462879053</v>
      </c>
      <c r="D16" s="36">
        <f t="shared" ref="D16:E16" si="1">D17</f>
        <v>392855516</v>
      </c>
      <c r="E16" s="37">
        <f t="shared" si="1"/>
        <v>392855516</v>
      </c>
    </row>
    <row r="17" spans="1:11" ht="25.5" customHeight="1" x14ac:dyDescent="0.25">
      <c r="A17" s="7" t="s">
        <v>43</v>
      </c>
      <c r="B17" s="7" t="s">
        <v>3</v>
      </c>
      <c r="C17" s="38">
        <v>462879053</v>
      </c>
      <c r="D17" s="38">
        <v>392855516</v>
      </c>
      <c r="E17" s="39">
        <v>392855516</v>
      </c>
      <c r="F17" s="4"/>
    </row>
    <row r="18" spans="1:11" ht="54.75" customHeight="1" x14ac:dyDescent="0.25">
      <c r="A18" s="6" t="s">
        <v>44</v>
      </c>
      <c r="B18" s="17" t="s">
        <v>15</v>
      </c>
      <c r="C18" s="40">
        <f t="shared" ref="C18:E18" si="2">C19</f>
        <v>13770000</v>
      </c>
      <c r="D18" s="40">
        <f t="shared" si="2"/>
        <v>13770000</v>
      </c>
      <c r="E18" s="37">
        <f t="shared" si="2"/>
        <v>13770000</v>
      </c>
    </row>
    <row r="19" spans="1:11" ht="54.75" customHeight="1" x14ac:dyDescent="0.25">
      <c r="A19" s="7" t="s">
        <v>45</v>
      </c>
      <c r="B19" s="18" t="s">
        <v>16</v>
      </c>
      <c r="C19" s="38">
        <v>13770000</v>
      </c>
      <c r="D19" s="38">
        <v>13770000</v>
      </c>
      <c r="E19" s="39">
        <v>13770000</v>
      </c>
      <c r="F19" s="72"/>
      <c r="G19" s="73"/>
      <c r="H19" s="73"/>
      <c r="I19" s="73"/>
      <c r="J19" s="73"/>
    </row>
    <row r="20" spans="1:11" ht="26.25" customHeight="1" x14ac:dyDescent="0.25">
      <c r="A20" s="1" t="s">
        <v>46</v>
      </c>
      <c r="B20" s="1" t="s">
        <v>4</v>
      </c>
      <c r="C20" s="40">
        <f>C22+C23+C21</f>
        <v>5410000</v>
      </c>
      <c r="D20" s="40">
        <f>D22+D23+D21</f>
        <v>5592000</v>
      </c>
      <c r="E20" s="37">
        <f>E22+E23+E21</f>
        <v>5783000</v>
      </c>
    </row>
    <row r="21" spans="1:11" ht="35.25" customHeight="1" x14ac:dyDescent="0.25">
      <c r="A21" s="7" t="s">
        <v>47</v>
      </c>
      <c r="B21" s="7" t="s">
        <v>23</v>
      </c>
      <c r="C21" s="38">
        <v>925000</v>
      </c>
      <c r="D21" s="38">
        <v>958000</v>
      </c>
      <c r="E21" s="39">
        <v>991000</v>
      </c>
      <c r="F21" s="64"/>
      <c r="G21" s="65"/>
      <c r="H21" s="65"/>
      <c r="I21" s="65"/>
      <c r="J21" s="65"/>
      <c r="K21" s="65"/>
    </row>
    <row r="22" spans="1:11" ht="26.25" customHeight="1" x14ac:dyDescent="0.25">
      <c r="A22" s="3" t="s">
        <v>48</v>
      </c>
      <c r="B22" s="3" t="s">
        <v>5</v>
      </c>
      <c r="C22" s="38">
        <v>1189000</v>
      </c>
      <c r="D22" s="38">
        <v>1226000</v>
      </c>
      <c r="E22" s="39">
        <v>1265000</v>
      </c>
      <c r="F22" s="19"/>
      <c r="G22" s="10"/>
      <c r="H22" s="10"/>
      <c r="I22" s="10"/>
      <c r="J22" s="10"/>
    </row>
    <row r="23" spans="1:11" ht="34.5" customHeight="1" x14ac:dyDescent="0.25">
      <c r="A23" s="3" t="s">
        <v>49</v>
      </c>
      <c r="B23" s="3" t="s">
        <v>24</v>
      </c>
      <c r="C23" s="38">
        <v>3296000</v>
      </c>
      <c r="D23" s="38">
        <v>3408000</v>
      </c>
      <c r="E23" s="39">
        <v>3527000</v>
      </c>
    </row>
    <row r="24" spans="1:11" ht="26.25" customHeight="1" x14ac:dyDescent="0.25">
      <c r="A24" s="1" t="s">
        <v>50</v>
      </c>
      <c r="B24" s="1" t="s">
        <v>21</v>
      </c>
      <c r="C24" s="40">
        <f>C25+C26</f>
        <v>14279000</v>
      </c>
      <c r="D24" s="40">
        <f>D25+D26</f>
        <v>14279000</v>
      </c>
      <c r="E24" s="37">
        <f>E25+E26</f>
        <v>14279000</v>
      </c>
    </row>
    <row r="25" spans="1:11" ht="26.25" customHeight="1" x14ac:dyDescent="0.25">
      <c r="A25" s="3" t="s">
        <v>51</v>
      </c>
      <c r="B25" s="3" t="s">
        <v>25</v>
      </c>
      <c r="C25" s="38">
        <v>3400000</v>
      </c>
      <c r="D25" s="38">
        <v>3400000</v>
      </c>
      <c r="E25" s="39">
        <v>3400000</v>
      </c>
      <c r="F25" s="63"/>
      <c r="G25" s="62"/>
      <c r="H25" s="62"/>
      <c r="I25" s="62"/>
      <c r="J25" s="62"/>
      <c r="K25" s="62"/>
    </row>
    <row r="26" spans="1:11" ht="26.25" customHeight="1" x14ac:dyDescent="0.25">
      <c r="A26" s="3" t="s">
        <v>52</v>
      </c>
      <c r="B26" s="3" t="s">
        <v>22</v>
      </c>
      <c r="C26" s="39">
        <v>10879000</v>
      </c>
      <c r="D26" s="39">
        <v>10879000</v>
      </c>
      <c r="E26" s="39">
        <v>10879000</v>
      </c>
      <c r="F26" s="5"/>
    </row>
    <row r="27" spans="1:11" ht="26.25" customHeight="1" x14ac:dyDescent="0.25">
      <c r="A27" s="1" t="s">
        <v>53</v>
      </c>
      <c r="B27" s="1" t="s">
        <v>6</v>
      </c>
      <c r="C27" s="40">
        <f>C28</f>
        <v>2500000</v>
      </c>
      <c r="D27" s="40">
        <f t="shared" ref="D27:E27" si="3">D28</f>
        <v>2500000</v>
      </c>
      <c r="E27" s="37">
        <f t="shared" si="3"/>
        <v>2500000</v>
      </c>
    </row>
    <row r="28" spans="1:11" ht="54.75" customHeight="1" x14ac:dyDescent="0.25">
      <c r="A28" s="3" t="s">
        <v>54</v>
      </c>
      <c r="B28" s="20" t="s">
        <v>26</v>
      </c>
      <c r="C28" s="39">
        <v>2500000</v>
      </c>
      <c r="D28" s="39">
        <v>2500000</v>
      </c>
      <c r="E28" s="39">
        <v>2500000</v>
      </c>
    </row>
    <row r="29" spans="1:11" ht="65.25" customHeight="1" x14ac:dyDescent="0.25">
      <c r="A29" s="1" t="s">
        <v>55</v>
      </c>
      <c r="B29" s="1" t="s">
        <v>7</v>
      </c>
      <c r="C29" s="40">
        <f>C30+C31+C32+C33</f>
        <v>14000000</v>
      </c>
      <c r="D29" s="40">
        <f t="shared" ref="D29:E29" si="4">D30+D31+D32+D33</f>
        <v>14000000</v>
      </c>
      <c r="E29" s="37">
        <f t="shared" si="4"/>
        <v>13900000</v>
      </c>
    </row>
    <row r="30" spans="1:11" ht="100.5" customHeight="1" x14ac:dyDescent="0.25">
      <c r="A30" s="3" t="s">
        <v>56</v>
      </c>
      <c r="B30" s="3" t="s">
        <v>27</v>
      </c>
      <c r="C30" s="38">
        <v>9600000</v>
      </c>
      <c r="D30" s="38">
        <v>9600000</v>
      </c>
      <c r="E30" s="39">
        <v>9600000</v>
      </c>
    </row>
    <row r="31" spans="1:11" ht="121.5" customHeight="1" x14ac:dyDescent="0.25">
      <c r="A31" s="3" t="s">
        <v>57</v>
      </c>
      <c r="B31" s="3" t="s">
        <v>28</v>
      </c>
      <c r="C31" s="39">
        <v>1900000</v>
      </c>
      <c r="D31" s="39">
        <v>1900000</v>
      </c>
      <c r="E31" s="39">
        <v>1800000</v>
      </c>
      <c r="F31" s="5"/>
      <c r="G31" s="9"/>
    </row>
    <row r="32" spans="1:11" ht="131.25" customHeight="1" x14ac:dyDescent="0.25">
      <c r="A32" s="3" t="s">
        <v>96</v>
      </c>
      <c r="B32" s="20" t="s">
        <v>97</v>
      </c>
      <c r="C32" s="38">
        <v>120000</v>
      </c>
      <c r="D32" s="38">
        <v>120000</v>
      </c>
      <c r="E32" s="39">
        <v>120000</v>
      </c>
      <c r="F32" s="61"/>
      <c r="G32" s="62"/>
      <c r="H32" s="62"/>
      <c r="I32" s="62"/>
      <c r="J32" s="62"/>
    </row>
    <row r="33" spans="1:11" ht="69.75" customHeight="1" x14ac:dyDescent="0.25">
      <c r="A33" s="3" t="s">
        <v>58</v>
      </c>
      <c r="B33" s="21" t="s">
        <v>120</v>
      </c>
      <c r="C33" s="38">
        <v>2380000</v>
      </c>
      <c r="D33" s="38">
        <v>2380000</v>
      </c>
      <c r="E33" s="39">
        <v>2380000</v>
      </c>
      <c r="F33" s="22"/>
      <c r="G33" s="10"/>
      <c r="H33" s="10"/>
      <c r="I33" s="10"/>
      <c r="J33" s="10"/>
      <c r="K33" s="10"/>
    </row>
    <row r="34" spans="1:11" ht="36.75" customHeight="1" x14ac:dyDescent="0.25">
      <c r="A34" s="1" t="s">
        <v>59</v>
      </c>
      <c r="B34" s="1" t="s">
        <v>8</v>
      </c>
      <c r="C34" s="40">
        <f>C35</f>
        <v>195000</v>
      </c>
      <c r="D34" s="40">
        <f>D35</f>
        <v>195000</v>
      </c>
      <c r="E34" s="37">
        <f>E35</f>
        <v>195000</v>
      </c>
    </row>
    <row r="35" spans="1:11" ht="36.75" customHeight="1" x14ac:dyDescent="0.25">
      <c r="A35" s="3" t="s">
        <v>60</v>
      </c>
      <c r="B35" s="3" t="s">
        <v>9</v>
      </c>
      <c r="C35" s="39">
        <v>195000</v>
      </c>
      <c r="D35" s="39">
        <v>195000</v>
      </c>
      <c r="E35" s="39">
        <v>195000</v>
      </c>
      <c r="F35" s="5"/>
    </row>
    <row r="36" spans="1:11" ht="31.5" hidden="1" x14ac:dyDescent="0.25">
      <c r="A36" s="3" t="s">
        <v>61</v>
      </c>
      <c r="B36" s="3" t="s">
        <v>29</v>
      </c>
      <c r="C36" s="41"/>
      <c r="D36" s="41"/>
      <c r="E36" s="39"/>
    </row>
    <row r="37" spans="1:11" ht="78.75" hidden="1" x14ac:dyDescent="0.25">
      <c r="A37" s="3" t="s">
        <v>62</v>
      </c>
      <c r="B37" s="3" t="s">
        <v>30</v>
      </c>
      <c r="C37" s="41"/>
      <c r="D37" s="41"/>
      <c r="E37" s="39"/>
    </row>
    <row r="38" spans="1:11" ht="51.75" customHeight="1" x14ac:dyDescent="0.25">
      <c r="A38" s="1" t="s">
        <v>63</v>
      </c>
      <c r="B38" s="1" t="s">
        <v>17</v>
      </c>
      <c r="C38" s="40">
        <f>C39+C40</f>
        <v>4260000</v>
      </c>
      <c r="D38" s="40">
        <f>D39+D40</f>
        <v>4350000</v>
      </c>
      <c r="E38" s="37">
        <f>E39+E40</f>
        <v>4410000</v>
      </c>
    </row>
    <row r="39" spans="1:11" ht="25.5" customHeight="1" x14ac:dyDescent="0.25">
      <c r="A39" s="3" t="s">
        <v>64</v>
      </c>
      <c r="B39" s="3" t="s">
        <v>31</v>
      </c>
      <c r="C39" s="39">
        <v>1900000</v>
      </c>
      <c r="D39" s="39">
        <v>1900000</v>
      </c>
      <c r="E39" s="39">
        <v>1850000</v>
      </c>
      <c r="F39" s="4"/>
    </row>
    <row r="40" spans="1:11" ht="25.5" customHeight="1" x14ac:dyDescent="0.25">
      <c r="A40" s="3" t="s">
        <v>65</v>
      </c>
      <c r="B40" s="3" t="s">
        <v>32</v>
      </c>
      <c r="C40" s="38">
        <v>2360000</v>
      </c>
      <c r="D40" s="38">
        <v>2450000</v>
      </c>
      <c r="E40" s="39">
        <v>2560000</v>
      </c>
      <c r="F40" s="63"/>
      <c r="G40" s="62"/>
      <c r="H40" s="62"/>
      <c r="I40" s="62"/>
      <c r="J40" s="62"/>
      <c r="K40" s="62"/>
    </row>
    <row r="41" spans="1:11" ht="35.25" customHeight="1" x14ac:dyDescent="0.25">
      <c r="A41" s="1" t="s">
        <v>79</v>
      </c>
      <c r="B41" s="1" t="s">
        <v>10</v>
      </c>
      <c r="C41" s="37">
        <v>170000</v>
      </c>
      <c r="D41" s="37">
        <v>170000</v>
      </c>
      <c r="E41" s="37">
        <v>170000</v>
      </c>
      <c r="F41" s="5"/>
    </row>
    <row r="42" spans="1:11" ht="26.25" customHeight="1" x14ac:dyDescent="0.25">
      <c r="A42" s="1" t="s">
        <v>66</v>
      </c>
      <c r="B42" s="6" t="s">
        <v>11</v>
      </c>
      <c r="C42" s="40">
        <f>C43</f>
        <v>823549420.92999995</v>
      </c>
      <c r="D42" s="40">
        <f t="shared" ref="D42:E42" si="5">D43</f>
        <v>473173700.75999999</v>
      </c>
      <c r="E42" s="40">
        <f t="shared" si="5"/>
        <v>488573651.25999999</v>
      </c>
      <c r="F42" s="8"/>
    </row>
    <row r="43" spans="1:11" ht="60.75" customHeight="1" x14ac:dyDescent="0.25">
      <c r="A43" s="1" t="s">
        <v>67</v>
      </c>
      <c r="B43" s="7" t="s">
        <v>19</v>
      </c>
      <c r="C43" s="39">
        <f>C44+C59+C83</f>
        <v>823549420.92999995</v>
      </c>
      <c r="D43" s="39">
        <f>D44+D59+D83</f>
        <v>473173700.75999999</v>
      </c>
      <c r="E43" s="39">
        <f>E44+E59+E83</f>
        <v>488573651.25999999</v>
      </c>
    </row>
    <row r="44" spans="1:11" ht="56.25" customHeight="1" x14ac:dyDescent="0.25">
      <c r="A44" s="18" t="s">
        <v>90</v>
      </c>
      <c r="B44" s="23" t="s">
        <v>91</v>
      </c>
      <c r="C44" s="39">
        <f>SUM(C45:C47)</f>
        <v>398879320.46999997</v>
      </c>
      <c r="D44" s="39">
        <f>SUM(D45:D47)</f>
        <v>28479245.170000002</v>
      </c>
      <c r="E44" s="39">
        <f>SUM(E45:E47)</f>
        <v>13664520.319999998</v>
      </c>
      <c r="F44" s="24"/>
    </row>
    <row r="45" spans="1:11" ht="69.75" customHeight="1" x14ac:dyDescent="0.25">
      <c r="A45" s="48" t="s">
        <v>114</v>
      </c>
      <c r="B45" s="49" t="s">
        <v>113</v>
      </c>
      <c r="C45" s="50">
        <v>0</v>
      </c>
      <c r="D45" s="50">
        <v>14814814.800000001</v>
      </c>
      <c r="E45" s="50">
        <v>0</v>
      </c>
      <c r="F45" s="35"/>
    </row>
    <row r="46" spans="1:11" ht="59.25" customHeight="1" x14ac:dyDescent="0.25">
      <c r="A46" s="48" t="s">
        <v>107</v>
      </c>
      <c r="B46" s="51" t="s">
        <v>121</v>
      </c>
      <c r="C46" s="50">
        <v>1334246.3400000001</v>
      </c>
      <c r="D46" s="50">
        <v>1350718.52</v>
      </c>
      <c r="E46" s="50">
        <v>1350718.52</v>
      </c>
      <c r="F46" s="27"/>
      <c r="G46" s="27"/>
    </row>
    <row r="47" spans="1:11" ht="42.75" customHeight="1" x14ac:dyDescent="0.25">
      <c r="A47" s="43" t="s">
        <v>68</v>
      </c>
      <c r="B47" s="51" t="s">
        <v>37</v>
      </c>
      <c r="C47" s="50">
        <f>SUM(C49:C58)</f>
        <v>397545074.13</v>
      </c>
      <c r="D47" s="50">
        <f>SUM(D49:D58)</f>
        <v>12313711.85</v>
      </c>
      <c r="E47" s="50">
        <f>SUM(E49:E58)</f>
        <v>12313801.799999999</v>
      </c>
    </row>
    <row r="48" spans="1:11" ht="21" customHeight="1" x14ac:dyDescent="0.25">
      <c r="A48" s="43"/>
      <c r="B48" s="52" t="s">
        <v>18</v>
      </c>
      <c r="C48" s="53"/>
      <c r="D48" s="53"/>
      <c r="E48" s="50"/>
    </row>
    <row r="49" spans="1:6" ht="50.25" customHeight="1" x14ac:dyDescent="0.25">
      <c r="A49" s="43"/>
      <c r="B49" s="52" t="s">
        <v>111</v>
      </c>
      <c r="C49" s="53">
        <v>6187885.2999999998</v>
      </c>
      <c r="D49" s="53">
        <v>0</v>
      </c>
      <c r="E49" s="50">
        <v>0</v>
      </c>
    </row>
    <row r="50" spans="1:6" ht="57.75" customHeight="1" x14ac:dyDescent="0.25">
      <c r="A50" s="43"/>
      <c r="B50" s="52" t="s">
        <v>40</v>
      </c>
      <c r="C50" s="53">
        <v>168005</v>
      </c>
      <c r="D50" s="53">
        <v>168005</v>
      </c>
      <c r="E50" s="50">
        <v>168005</v>
      </c>
    </row>
    <row r="51" spans="1:6" ht="66.75" customHeight="1" x14ac:dyDescent="0.25">
      <c r="A51" s="43"/>
      <c r="B51" s="52" t="s">
        <v>112</v>
      </c>
      <c r="C51" s="53">
        <v>88500472</v>
      </c>
      <c r="D51" s="53">
        <v>0</v>
      </c>
      <c r="E51" s="50">
        <v>0</v>
      </c>
    </row>
    <row r="52" spans="1:6" ht="47.25" customHeight="1" x14ac:dyDescent="0.25">
      <c r="A52" s="54"/>
      <c r="B52" s="52" t="s">
        <v>84</v>
      </c>
      <c r="C52" s="53">
        <v>0</v>
      </c>
      <c r="D52" s="53">
        <v>99033.24</v>
      </c>
      <c r="E52" s="50">
        <v>99123.19</v>
      </c>
      <c r="F52" s="9"/>
    </row>
    <row r="53" spans="1:6" ht="76.5" customHeight="1" x14ac:dyDescent="0.25">
      <c r="A53" s="43"/>
      <c r="B53" s="52" t="s">
        <v>85</v>
      </c>
      <c r="C53" s="53">
        <v>349200</v>
      </c>
      <c r="D53" s="53">
        <v>0</v>
      </c>
      <c r="E53" s="50">
        <v>0</v>
      </c>
    </row>
    <row r="54" spans="1:6" ht="37.5" customHeight="1" x14ac:dyDescent="0.25">
      <c r="A54" s="43"/>
      <c r="B54" s="52" t="s">
        <v>80</v>
      </c>
      <c r="C54" s="53">
        <v>1413108.33</v>
      </c>
      <c r="D54" s="53">
        <v>0</v>
      </c>
      <c r="E54" s="50">
        <v>0</v>
      </c>
      <c r="F54" s="9"/>
    </row>
    <row r="55" spans="1:6" ht="51" customHeight="1" x14ac:dyDescent="0.25">
      <c r="A55" s="43"/>
      <c r="B55" s="52" t="s">
        <v>38</v>
      </c>
      <c r="C55" s="50">
        <v>0</v>
      </c>
      <c r="D55" s="50">
        <v>12046673.609999999</v>
      </c>
      <c r="E55" s="50">
        <v>12046673.609999999</v>
      </c>
    </row>
    <row r="56" spans="1:6" ht="70.5" customHeight="1" x14ac:dyDescent="0.25">
      <c r="A56" s="43"/>
      <c r="B56" s="43" t="s">
        <v>106</v>
      </c>
      <c r="C56" s="50">
        <v>9782468</v>
      </c>
      <c r="D56" s="50">
        <v>0</v>
      </c>
      <c r="E56" s="50">
        <v>0</v>
      </c>
    </row>
    <row r="57" spans="1:6" ht="166.5" customHeight="1" x14ac:dyDescent="0.25">
      <c r="A57" s="43"/>
      <c r="B57" s="55" t="s">
        <v>115</v>
      </c>
      <c r="C57" s="44">
        <v>171148000</v>
      </c>
      <c r="D57" s="44">
        <v>0</v>
      </c>
      <c r="E57" s="44">
        <v>0</v>
      </c>
    </row>
    <row r="58" spans="1:6" ht="70.5" customHeight="1" x14ac:dyDescent="0.25">
      <c r="A58" s="43"/>
      <c r="B58" s="56" t="s">
        <v>116</v>
      </c>
      <c r="C58" s="44">
        <v>119995935.5</v>
      </c>
      <c r="D58" s="44">
        <v>0</v>
      </c>
      <c r="E58" s="44">
        <v>0</v>
      </c>
    </row>
    <row r="59" spans="1:6" ht="39.75" customHeight="1" x14ac:dyDescent="0.25">
      <c r="A59" s="43" t="s">
        <v>92</v>
      </c>
      <c r="B59" s="52" t="s">
        <v>93</v>
      </c>
      <c r="C59" s="44">
        <f>SUM(C60,C75:C82)</f>
        <v>400762640.06</v>
      </c>
      <c r="D59" s="44">
        <f>SUM(D60,D75:D82)</f>
        <v>420017598.94999999</v>
      </c>
      <c r="E59" s="44">
        <f>SUM(E60,E75:E82)</f>
        <v>450232274.30000001</v>
      </c>
      <c r="F59" s="24"/>
    </row>
    <row r="60" spans="1:6" ht="69" customHeight="1" x14ac:dyDescent="0.25">
      <c r="A60" s="43" t="s">
        <v>69</v>
      </c>
      <c r="B60" s="43" t="s">
        <v>33</v>
      </c>
      <c r="C60" s="44">
        <f>SUM(C62:C74)</f>
        <v>362181039.06</v>
      </c>
      <c r="D60" s="44">
        <f t="shared" ref="D60:E60" si="6">SUM(D62:D74)</f>
        <v>380919072.94999999</v>
      </c>
      <c r="E60" s="44">
        <f t="shared" si="6"/>
        <v>411008085.30000001</v>
      </c>
    </row>
    <row r="61" spans="1:6" ht="21" customHeight="1" x14ac:dyDescent="0.25">
      <c r="A61" s="43"/>
      <c r="B61" s="43" t="s">
        <v>12</v>
      </c>
      <c r="C61" s="57"/>
      <c r="D61" s="57"/>
      <c r="E61" s="44"/>
    </row>
    <row r="62" spans="1:6" ht="73.5" customHeight="1" x14ac:dyDescent="0.25">
      <c r="A62" s="43"/>
      <c r="B62" s="43" t="s">
        <v>13</v>
      </c>
      <c r="C62" s="57">
        <v>1219463</v>
      </c>
      <c r="D62" s="57">
        <v>1265642</v>
      </c>
      <c r="E62" s="44">
        <v>1313668</v>
      </c>
      <c r="F62" s="9"/>
    </row>
    <row r="63" spans="1:6" ht="70.5" customHeight="1" x14ac:dyDescent="0.25">
      <c r="A63" s="43"/>
      <c r="B63" s="43" t="s">
        <v>99</v>
      </c>
      <c r="C63" s="57">
        <v>2607137</v>
      </c>
      <c r="D63" s="57">
        <v>2705118</v>
      </c>
      <c r="E63" s="44">
        <v>2807019</v>
      </c>
      <c r="F63" s="9"/>
    </row>
    <row r="64" spans="1:6" ht="113.25" customHeight="1" x14ac:dyDescent="0.25">
      <c r="A64" s="58"/>
      <c r="B64" s="43" t="s">
        <v>14</v>
      </c>
      <c r="C64" s="57">
        <v>21704.98</v>
      </c>
      <c r="D64" s="57">
        <v>22573.18</v>
      </c>
      <c r="E64" s="44">
        <v>23476.11</v>
      </c>
      <c r="F64" s="28"/>
    </row>
    <row r="65" spans="1:7" ht="84.75" customHeight="1" x14ac:dyDescent="0.25">
      <c r="A65" s="58"/>
      <c r="B65" s="43" t="s">
        <v>100</v>
      </c>
      <c r="C65" s="44">
        <v>1853240.6</v>
      </c>
      <c r="D65" s="44">
        <v>1853240.6</v>
      </c>
      <c r="E65" s="44">
        <v>1853240.6</v>
      </c>
      <c r="F65" s="27"/>
    </row>
    <row r="66" spans="1:7" ht="80.25" customHeight="1" x14ac:dyDescent="0.25">
      <c r="A66" s="58"/>
      <c r="B66" s="43" t="s">
        <v>105</v>
      </c>
      <c r="C66" s="44">
        <v>32456169.84</v>
      </c>
      <c r="D66" s="44">
        <v>16229475.84</v>
      </c>
      <c r="E66" s="44">
        <v>16229475.84</v>
      </c>
      <c r="F66" s="9"/>
    </row>
    <row r="67" spans="1:7" ht="90" customHeight="1" x14ac:dyDescent="0.25">
      <c r="A67" s="58"/>
      <c r="B67" s="43" t="s">
        <v>98</v>
      </c>
      <c r="C67" s="44">
        <v>3387.08</v>
      </c>
      <c r="D67" s="44">
        <v>3387.08</v>
      </c>
      <c r="E67" s="44">
        <v>3387.08</v>
      </c>
      <c r="G67" s="29"/>
    </row>
    <row r="68" spans="1:7" ht="101.25" customHeight="1" x14ac:dyDescent="0.25">
      <c r="A68" s="58"/>
      <c r="B68" s="43" t="s">
        <v>34</v>
      </c>
      <c r="C68" s="57">
        <v>24851511.059999999</v>
      </c>
      <c r="D68" s="57">
        <v>24433925.449999999</v>
      </c>
      <c r="E68" s="44">
        <v>24831617.870000001</v>
      </c>
      <c r="F68" s="30"/>
    </row>
    <row r="69" spans="1:7" ht="98.25" customHeight="1" x14ac:dyDescent="0.25">
      <c r="A69" s="58"/>
      <c r="B69" s="43" t="s">
        <v>20</v>
      </c>
      <c r="C69" s="44">
        <v>2410000</v>
      </c>
      <c r="D69" s="44">
        <v>0</v>
      </c>
      <c r="E69" s="44">
        <v>0</v>
      </c>
    </row>
    <row r="70" spans="1:7" ht="104.25" customHeight="1" x14ac:dyDescent="0.25">
      <c r="A70" s="77"/>
      <c r="B70" s="79" t="s">
        <v>103</v>
      </c>
      <c r="C70" s="81">
        <v>216227475</v>
      </c>
      <c r="D70" s="81">
        <v>244694888</v>
      </c>
      <c r="E70" s="81">
        <v>267231650</v>
      </c>
      <c r="F70" s="9"/>
    </row>
    <row r="71" spans="1:7" x14ac:dyDescent="0.25">
      <c r="A71" s="78"/>
      <c r="B71" s="80"/>
      <c r="C71" s="82"/>
      <c r="D71" s="82"/>
      <c r="E71" s="83"/>
      <c r="F71" s="26"/>
    </row>
    <row r="72" spans="1:7" ht="99" customHeight="1" x14ac:dyDescent="0.25">
      <c r="A72" s="43"/>
      <c r="B72" s="43" t="s">
        <v>81</v>
      </c>
      <c r="C72" s="57">
        <v>68507103</v>
      </c>
      <c r="D72" s="57">
        <v>77330396</v>
      </c>
      <c r="E72" s="44">
        <v>84334124</v>
      </c>
      <c r="F72" s="9"/>
    </row>
    <row r="73" spans="1:7" ht="61.5" customHeight="1" x14ac:dyDescent="0.25">
      <c r="A73" s="58"/>
      <c r="B73" s="43" t="s">
        <v>87</v>
      </c>
      <c r="C73" s="44">
        <v>3911447.5</v>
      </c>
      <c r="D73" s="44">
        <v>4268026.8</v>
      </c>
      <c r="E73" s="44">
        <v>4268026.8</v>
      </c>
    </row>
    <row r="74" spans="1:7" ht="63" customHeight="1" x14ac:dyDescent="0.25">
      <c r="A74" s="58"/>
      <c r="B74" s="43" t="s">
        <v>104</v>
      </c>
      <c r="C74" s="44">
        <v>8112400</v>
      </c>
      <c r="D74" s="44">
        <v>8112400</v>
      </c>
      <c r="E74" s="44">
        <v>8112400</v>
      </c>
    </row>
    <row r="75" spans="1:7" ht="139.5" customHeight="1" x14ac:dyDescent="0.25">
      <c r="A75" s="43" t="s">
        <v>70</v>
      </c>
      <c r="B75" s="43" t="s">
        <v>35</v>
      </c>
      <c r="C75" s="44">
        <v>3464203</v>
      </c>
      <c r="D75" s="44">
        <v>3602939</v>
      </c>
      <c r="E75" s="44">
        <v>3747982</v>
      </c>
    </row>
    <row r="76" spans="1:7" ht="96" customHeight="1" x14ac:dyDescent="0.25">
      <c r="A76" s="43" t="s">
        <v>89</v>
      </c>
      <c r="B76" s="43" t="s">
        <v>117</v>
      </c>
      <c r="C76" s="57">
        <v>14751540</v>
      </c>
      <c r="D76" s="57">
        <v>14751540</v>
      </c>
      <c r="E76" s="44">
        <v>14751540</v>
      </c>
      <c r="F76" s="25"/>
    </row>
    <row r="77" spans="1:7" ht="78" customHeight="1" x14ac:dyDescent="0.25">
      <c r="A77" s="43" t="s">
        <v>71</v>
      </c>
      <c r="B77" s="43" t="s">
        <v>118</v>
      </c>
      <c r="C77" s="57">
        <v>659354</v>
      </c>
      <c r="D77" s="57">
        <v>721784</v>
      </c>
      <c r="E77" s="44">
        <v>721784</v>
      </c>
      <c r="F77" s="25"/>
    </row>
    <row r="78" spans="1:7" ht="90.75" customHeight="1" x14ac:dyDescent="0.25">
      <c r="A78" s="43" t="s">
        <v>72</v>
      </c>
      <c r="B78" s="59" t="s">
        <v>88</v>
      </c>
      <c r="C78" s="57">
        <v>14983</v>
      </c>
      <c r="D78" s="57">
        <v>185459</v>
      </c>
      <c r="E78" s="44">
        <v>14983</v>
      </c>
      <c r="F78" s="25"/>
    </row>
    <row r="79" spans="1:7" ht="101.25" customHeight="1" x14ac:dyDescent="0.25">
      <c r="A79" s="58" t="s">
        <v>73</v>
      </c>
      <c r="B79" s="43" t="s">
        <v>39</v>
      </c>
      <c r="C79" s="44">
        <v>14502700</v>
      </c>
      <c r="D79" s="44">
        <v>14502700</v>
      </c>
      <c r="E79" s="44">
        <v>14502700</v>
      </c>
      <c r="F79" s="25"/>
    </row>
    <row r="80" spans="1:7" ht="71.25" customHeight="1" x14ac:dyDescent="0.25">
      <c r="A80" s="43" t="s">
        <v>74</v>
      </c>
      <c r="B80" s="43" t="s">
        <v>36</v>
      </c>
      <c r="C80" s="44">
        <v>1512732</v>
      </c>
      <c r="D80" s="44">
        <v>1512732</v>
      </c>
      <c r="E80" s="44">
        <v>1512732</v>
      </c>
    </row>
    <row r="81" spans="1:6" ht="53.25" customHeight="1" x14ac:dyDescent="0.25">
      <c r="A81" s="43" t="s">
        <v>75</v>
      </c>
      <c r="B81" s="43" t="s">
        <v>82</v>
      </c>
      <c r="C81" s="44">
        <v>2948011</v>
      </c>
      <c r="D81" s="44">
        <v>3065930</v>
      </c>
      <c r="E81" s="44">
        <v>3188568</v>
      </c>
      <c r="F81" s="9"/>
    </row>
    <row r="82" spans="1:6" ht="43.5" customHeight="1" x14ac:dyDescent="0.25">
      <c r="A82" s="43" t="s">
        <v>76</v>
      </c>
      <c r="B82" s="43" t="s">
        <v>83</v>
      </c>
      <c r="C82" s="44">
        <v>728078</v>
      </c>
      <c r="D82" s="44">
        <v>755442</v>
      </c>
      <c r="E82" s="44">
        <v>783900</v>
      </c>
      <c r="F82" s="9"/>
    </row>
    <row r="83" spans="1:6" ht="43.5" customHeight="1" x14ac:dyDescent="0.25">
      <c r="A83" s="43" t="s">
        <v>94</v>
      </c>
      <c r="B83" s="43" t="s">
        <v>95</v>
      </c>
      <c r="C83" s="44">
        <f>C84+C85+C86</f>
        <v>23907460.399999999</v>
      </c>
      <c r="D83" s="44">
        <f t="shared" ref="D83:E83" si="7">D84+D85+D86</f>
        <v>24676856.640000001</v>
      </c>
      <c r="E83" s="44">
        <f t="shared" si="7"/>
        <v>24676856.640000001</v>
      </c>
      <c r="F83" s="24"/>
    </row>
    <row r="84" spans="1:6" s="46" customFormat="1" ht="183" customHeight="1" x14ac:dyDescent="0.25">
      <c r="A84" s="43" t="s">
        <v>77</v>
      </c>
      <c r="B84" s="43" t="s">
        <v>119</v>
      </c>
      <c r="C84" s="44">
        <v>21294000</v>
      </c>
      <c r="D84" s="44">
        <v>21294000</v>
      </c>
      <c r="E84" s="44">
        <v>21294000</v>
      </c>
      <c r="F84" s="45"/>
    </row>
    <row r="85" spans="1:6" s="46" customFormat="1" ht="112.5" customHeight="1" x14ac:dyDescent="0.25">
      <c r="A85" s="43" t="s">
        <v>101</v>
      </c>
      <c r="B85" s="43" t="s">
        <v>102</v>
      </c>
      <c r="C85" s="44">
        <v>1963460.4</v>
      </c>
      <c r="D85" s="44">
        <v>3382856.64</v>
      </c>
      <c r="E85" s="44">
        <v>3382856.64</v>
      </c>
      <c r="F85" s="47"/>
    </row>
    <row r="86" spans="1:6" s="46" customFormat="1" ht="81" customHeight="1" x14ac:dyDescent="0.25">
      <c r="A86" s="43" t="s">
        <v>122</v>
      </c>
      <c r="B86" s="43" t="s">
        <v>123</v>
      </c>
      <c r="C86" s="44">
        <v>650000</v>
      </c>
      <c r="D86" s="44">
        <v>0</v>
      </c>
      <c r="E86" s="44">
        <v>0</v>
      </c>
      <c r="F86" s="47"/>
    </row>
    <row r="87" spans="1:6" ht="16.5" customHeight="1" x14ac:dyDescent="0.25">
      <c r="A87" s="18"/>
      <c r="B87" s="1" t="s">
        <v>86</v>
      </c>
      <c r="C87" s="42">
        <f>C15+C42</f>
        <v>1341012473.9299998</v>
      </c>
      <c r="D87" s="42">
        <f t="shared" ref="D87:E87" si="8">D15+D42</f>
        <v>920885216.75999999</v>
      </c>
      <c r="E87" s="42">
        <f t="shared" si="8"/>
        <v>936436167.25999999</v>
      </c>
    </row>
    <row r="88" spans="1:6" ht="102" customHeight="1" x14ac:dyDescent="0.25">
      <c r="A88" s="31"/>
      <c r="C88" s="32"/>
      <c r="D88" s="32"/>
    </row>
    <row r="89" spans="1:6" ht="100.5" customHeight="1" x14ac:dyDescent="0.25">
      <c r="C89" s="32"/>
      <c r="D89" s="32"/>
    </row>
    <row r="90" spans="1:6" ht="106.5" customHeight="1" x14ac:dyDescent="0.25">
      <c r="B90" s="10" t="s">
        <v>108</v>
      </c>
      <c r="C90" s="32" t="e">
        <f>#REF!+C46+C52+C53+C54+C55+#REF!+C56+#REF!+C57+C62+C63+C64+C65+C66+C67+C68+C76+C77+C78+C80+C81+C82</f>
        <v>#REF!</v>
      </c>
      <c r="D90" s="32" t="e">
        <f>#REF!+D46+D52+D53+D54+D55+#REF!+D56+#REF!+D57+D62+D63+D64+D65+D66+D67+D68+D76+D77+D78+D80+D81+D82</f>
        <v>#REF!</v>
      </c>
      <c r="E90" s="32" t="e">
        <f>#REF!+E46+E52+E53+E54+E55+#REF!+E56+#REF!+E57+E62+E63+E64+E65+E66+E67+E68+E76+E77+E78+E80+E81+E82</f>
        <v>#REF!</v>
      </c>
    </row>
    <row r="91" spans="1:6" ht="132.75" customHeight="1" x14ac:dyDescent="0.25"/>
    <row r="92" spans="1:6" ht="69" customHeight="1" x14ac:dyDescent="0.25"/>
    <row r="93" spans="1:6" ht="120" customHeight="1" x14ac:dyDescent="0.25"/>
    <row r="94" spans="1:6" ht="123" customHeight="1" x14ac:dyDescent="0.25"/>
    <row r="95" spans="1:6" ht="93" customHeight="1" x14ac:dyDescent="0.25"/>
    <row r="96" spans="1:6" ht="119.25" customHeight="1" x14ac:dyDescent="0.25"/>
    <row r="97" spans="7:7" ht="66" customHeight="1" x14ac:dyDescent="0.25"/>
    <row r="98" spans="7:7" ht="21" customHeight="1" x14ac:dyDescent="0.25"/>
    <row r="99" spans="7:7" ht="52.5" customHeight="1" x14ac:dyDescent="0.25"/>
    <row r="100" spans="7:7" ht="99" customHeight="1" x14ac:dyDescent="0.25"/>
    <row r="101" spans="7:7" ht="127.5" customHeight="1" x14ac:dyDescent="0.25"/>
    <row r="102" spans="7:7" ht="120.75" customHeight="1" x14ac:dyDescent="0.25"/>
    <row r="103" spans="7:7" ht="18" customHeight="1" x14ac:dyDescent="0.25"/>
    <row r="104" spans="7:7" hidden="1" x14ac:dyDescent="0.25"/>
    <row r="110" spans="7:7" x14ac:dyDescent="0.25">
      <c r="G110" s="2">
        <v>17457500</v>
      </c>
    </row>
  </sheetData>
  <mergeCells count="19">
    <mergeCell ref="D3:E3"/>
    <mergeCell ref="D4:E4"/>
    <mergeCell ref="A70:A71"/>
    <mergeCell ref="B70:B71"/>
    <mergeCell ref="C70:C71"/>
    <mergeCell ref="D70:D71"/>
    <mergeCell ref="E70:E71"/>
    <mergeCell ref="A8:E8"/>
    <mergeCell ref="A9:E9"/>
    <mergeCell ref="A10:E10"/>
    <mergeCell ref="B11:D11"/>
    <mergeCell ref="F32:J32"/>
    <mergeCell ref="F40:K40"/>
    <mergeCell ref="F25:K25"/>
    <mergeCell ref="F21:K21"/>
    <mergeCell ref="A12:A13"/>
    <mergeCell ref="B12:B13"/>
    <mergeCell ref="C12:E12"/>
    <mergeCell ref="F19:J19"/>
  </mergeCells>
  <phoneticPr fontId="1" type="noConversion"/>
  <pageMargins left="0.15748031496062992" right="0.15748031496062992" top="0.15748031496062992" bottom="0.15748031496062992" header="0.15748031496062992" footer="0.15748031496062992"/>
  <pageSetup paperSize="9" scale="70" fitToHeight="0" orientation="portrait" verticalDpi="0" r:id="rId1"/>
  <rowBreaks count="5" manualBreakCount="5">
    <brk id="32" max="4" man="1"/>
    <brk id="56" max="4" man="1"/>
    <brk id="71" max="4" man="1"/>
    <brk id="84" max="4" man="1"/>
    <brk id="93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Прил 2 2025</vt:lpstr>
      <vt:lpstr>' Прил 2 2025'!Область_печати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алексей елизаров</cp:lastModifiedBy>
  <cp:lastPrinted>2024-10-21T02:37:33Z</cp:lastPrinted>
  <dcterms:created xsi:type="dcterms:W3CDTF">2014-10-15T01:16:52Z</dcterms:created>
  <dcterms:modified xsi:type="dcterms:W3CDTF">2024-10-27T07:47:42Z</dcterms:modified>
</cp:coreProperties>
</file>